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WZPT\Igor\Konkurs nr 6\2022\Zaakceptowane przez dyrektora\Adresy i godziny składania wniosków w jednostkach regionalnych, limity środków, przetwarzanie danych osobowych\"/>
    </mc:Choice>
  </mc:AlternateContent>
  <xr:revisionPtr revIDLastSave="0" documentId="13_ncr:1_{AC4C24C5-DA23-4CC8-8A24-BBDA5233A4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lokacja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 s="1"/>
  <c r="C12" i="1"/>
  <c r="D17" i="1" l="1"/>
  <c r="D18" i="1" s="1"/>
  <c r="D12" i="1"/>
  <c r="E16" i="1" l="1"/>
  <c r="E14" i="1"/>
  <c r="E10" i="1"/>
  <c r="E9" i="1"/>
  <c r="E8" i="1"/>
  <c r="E12" i="1" l="1"/>
  <c r="T17" i="1" l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/>
  <c r="E18" i="1" s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I18" i="1" l="1"/>
  <c r="J18" i="1"/>
  <c r="U18" i="1" s="1"/>
  <c r="L18" i="1"/>
  <c r="K18" i="1"/>
  <c r="N18" i="1"/>
  <c r="F18" i="1"/>
  <c r="O18" i="1"/>
  <c r="H18" i="1"/>
  <c r="G18" i="1"/>
  <c r="R18" i="1"/>
  <c r="S18" i="1"/>
  <c r="M18" i="1"/>
  <c r="Q18" i="1"/>
  <c r="T18" i="1"/>
</calcChain>
</file>

<file path=xl/sharedStrings.xml><?xml version="1.0" encoding="utf-8"?>
<sst xmlns="http://schemas.openxmlformats.org/spreadsheetml/2006/main" count="34" uniqueCount="33">
  <si>
    <t xml:space="preserve">Nr działania </t>
  </si>
  <si>
    <t>Gromadzenie przykładów operacji realizujących poszczególne priorytety Programu.</t>
  </si>
  <si>
    <t>Szkolenia i działania na rzecz tworzenia sieci kontaktów dla Lokalnych Grup Działania (LGD), w tym zapewnianie pomocy technicznej w zakresie współpracy międzyterytorialnej i międzynarodowej.</t>
  </si>
  <si>
    <t>Ułatwianie wymiany wiedzy pomiędzy podmiotami uczestniczącymi w rozwoju obszarów wiejskich oraz wymiana i rozpowszechnianie rezultatów działań na rzecz tego rozwoju.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</si>
  <si>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</si>
  <si>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</si>
  <si>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 xml:space="preserve">Aktywizacja mieszkańców wsi na rzecz podejmowania inicjatyw służących włączeniu społecznemu, w szczególności osób starszych, młodzieży, niepełnosprawnych, mniejszości narodowych i innych osób wykluczonych społecznie. </t>
  </si>
  <si>
    <t>Identyfikacja, gromadzenie i upowszechnianie dobrych praktyk mających wpływ na rozwój obszarów wiejskich.</t>
  </si>
  <si>
    <t>Promocja zrównoważonego rozwoju obszarów wiejskich.</t>
  </si>
  <si>
    <t>SUMA (w zł) na działania 10-13</t>
  </si>
  <si>
    <t>SUMA (w zł) na działania 3, 4, 6 i 9-13</t>
  </si>
  <si>
    <t>SUMA (w zł) na działania 3, 4, 6 i 9</t>
  </si>
  <si>
    <t>Rok</t>
  </si>
  <si>
    <t>Limit środków przewidzianych na realizację operacji w ramach konkursu nr 6/2022 (w zł)</t>
  </si>
  <si>
    <t xml:space="preserve"> UM                                                             Województwa   Dolnośląskiego</t>
  </si>
  <si>
    <t xml:space="preserve"> UM Województwa   Kujawsko-Pomorskiego</t>
  </si>
  <si>
    <t xml:space="preserve"> UM Województwa Lubelskiego</t>
  </si>
  <si>
    <t xml:space="preserve"> UM Województwa   Lubuskiego</t>
  </si>
  <si>
    <t xml:space="preserve"> UM Województwa Łódzkiego</t>
  </si>
  <si>
    <t xml:space="preserve"> UM Województwa Małopolskiego</t>
  </si>
  <si>
    <t xml:space="preserve"> UM Województwa Mazowieckiego</t>
  </si>
  <si>
    <t xml:space="preserve"> UM Województwa Opolskiego</t>
  </si>
  <si>
    <t xml:space="preserve"> UM Województwa Podkarpackiego</t>
  </si>
  <si>
    <t xml:space="preserve"> UM Województwa Podlaskiego</t>
  </si>
  <si>
    <t xml:space="preserve"> UM Województwa Pomorskiego</t>
  </si>
  <si>
    <t xml:space="preserve"> UM Województwa Śląskiego</t>
  </si>
  <si>
    <t xml:space="preserve"> UM Województwa Świętokrzyskiego</t>
  </si>
  <si>
    <t xml:space="preserve"> UM Województwa Warmińsko-Mazurskiego</t>
  </si>
  <si>
    <t xml:space="preserve"> UM Województwa Wielkopolskiego</t>
  </si>
  <si>
    <t xml:space="preserve"> UM                                                             Województwa Zachodniopomorskiego</t>
  </si>
  <si>
    <t xml:space="preserve">Centrum Doradztwa Rolniczego w Brwinowie </t>
  </si>
  <si>
    <t xml:space="preserve">                                                       Jednostka
                 Działanie</t>
  </si>
  <si>
    <t>Limit środków (w zł) dla partnerów KSOW składających wnioski o wybór operacji do Centrum Doradztwa Rolniczego w Brwinowie i urzędów marszałkowskich w zakresie działania nr 3, 4, 6 i 9-13 planu działania KSOW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</si>
</sst>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b/>
      <sz val="16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3" fillId="4" borderId="24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vertical="center"/>
    </xf>
    <xf numFmtId="4" fontId="2" fillId="4" borderId="18" xfId="0" applyNumberFormat="1" applyFont="1" applyFill="1" applyBorder="1" applyAlignment="1">
      <alignment vertical="center"/>
    </xf>
    <xf numFmtId="4" fontId="2" fillId="4" borderId="12" xfId="0" applyNumberFormat="1" applyFont="1" applyFill="1" applyBorder="1" applyAlignment="1">
      <alignment vertical="center"/>
    </xf>
    <xf numFmtId="4" fontId="2" fillId="4" borderId="9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6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topLeftCell="A4" zoomScale="60" zoomScaleNormal="60" workbookViewId="0">
      <pane xSplit="2" ySplit="4" topLeftCell="C8" activePane="bottomRight" state="frozen"/>
      <selection activeCell="A4" sqref="A4"/>
      <selection pane="topRight" activeCell="C4" sqref="C4"/>
      <selection pane="bottomLeft" activeCell="A8" sqref="A8"/>
      <selection pane="bottomRight" activeCell="A5" sqref="A5:J5"/>
    </sheetView>
  </sheetViews>
  <sheetFormatPr defaultColWidth="9" defaultRowHeight="14.25"/>
  <cols>
    <col min="1" max="1" width="13.5" style="1" customWidth="1"/>
    <col min="2" max="2" width="59.5" style="1" customWidth="1"/>
    <col min="3" max="4" width="17.5" style="1" customWidth="1"/>
    <col min="5" max="5" width="18.875" style="1" customWidth="1"/>
    <col min="6" max="6" width="22" style="1" bestFit="1" customWidth="1"/>
    <col min="7" max="7" width="17.75" style="1" customWidth="1"/>
    <col min="8" max="8" width="14.25" style="1" customWidth="1"/>
    <col min="9" max="9" width="14.125" style="1" bestFit="1" customWidth="1"/>
    <col min="10" max="10" width="15.25" style="1" bestFit="1" customWidth="1"/>
    <col min="11" max="11" width="15.875" style="1" bestFit="1" customWidth="1"/>
    <col min="12" max="12" width="16.125" style="1" bestFit="1" customWidth="1"/>
    <col min="13" max="13" width="15.375" style="1" bestFit="1" customWidth="1"/>
    <col min="14" max="14" width="17" style="1" bestFit="1" customWidth="1"/>
    <col min="15" max="15" width="17.875" style="1" customWidth="1"/>
    <col min="16" max="16" width="16" style="1" bestFit="1" customWidth="1"/>
    <col min="17" max="17" width="16.625" style="1" bestFit="1" customWidth="1"/>
    <col min="18" max="18" width="23" style="1" bestFit="1" customWidth="1"/>
    <col min="19" max="19" width="19.75" style="1" bestFit="1" customWidth="1"/>
    <col min="20" max="20" width="21.75" style="1" bestFit="1" customWidth="1"/>
    <col min="21" max="21" width="23.875" style="1" bestFit="1" customWidth="1"/>
    <col min="22" max="16384" width="9" style="1"/>
  </cols>
  <sheetData>
    <row r="1" spans="1:20" ht="33.7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33.75" customHeight="1">
      <c r="A2" s="2"/>
      <c r="B2" s="2"/>
      <c r="C2" s="28"/>
      <c r="D2" s="4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3.75" customHeight="1">
      <c r="A3" s="27"/>
      <c r="B3" s="2"/>
      <c r="C3" s="28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3.75" customHeight="1">
      <c r="A4" s="2"/>
      <c r="B4" s="2"/>
      <c r="C4" s="28"/>
      <c r="D4" s="4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3.75" customHeight="1" thickBot="1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3.75" customHeight="1" thickBot="1">
      <c r="A6" s="3"/>
      <c r="B6" s="29" t="s">
        <v>12</v>
      </c>
      <c r="C6" s="69">
        <v>2023</v>
      </c>
      <c r="D6" s="72">
        <v>2022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</row>
    <row r="7" spans="1:20" ht="57.75" customHeight="1" thickBot="1">
      <c r="A7" s="4" t="s">
        <v>0</v>
      </c>
      <c r="B7" s="13" t="s">
        <v>31</v>
      </c>
      <c r="C7" s="68" t="s">
        <v>30</v>
      </c>
      <c r="D7" s="51" t="s">
        <v>30</v>
      </c>
      <c r="E7" s="49" t="s">
        <v>14</v>
      </c>
      <c r="F7" s="49" t="s">
        <v>15</v>
      </c>
      <c r="G7" s="58" t="s">
        <v>16</v>
      </c>
      <c r="H7" s="49" t="s">
        <v>17</v>
      </c>
      <c r="I7" s="49" t="s">
        <v>18</v>
      </c>
      <c r="J7" s="58" t="s">
        <v>19</v>
      </c>
      <c r="K7" s="49" t="s">
        <v>20</v>
      </c>
      <c r="L7" s="58" t="s">
        <v>21</v>
      </c>
      <c r="M7" s="49" t="s">
        <v>22</v>
      </c>
      <c r="N7" s="49" t="s">
        <v>23</v>
      </c>
      <c r="O7" s="49" t="s">
        <v>24</v>
      </c>
      <c r="P7" s="49" t="s">
        <v>25</v>
      </c>
      <c r="Q7" s="49" t="s">
        <v>26</v>
      </c>
      <c r="R7" s="49" t="s">
        <v>27</v>
      </c>
      <c r="S7" s="49" t="s">
        <v>28</v>
      </c>
      <c r="T7" s="50" t="s">
        <v>29</v>
      </c>
    </row>
    <row r="8" spans="1:20" s="16" customFormat="1" ht="57.75" customHeight="1">
      <c r="A8" s="14">
        <v>3</v>
      </c>
      <c r="B8" s="15" t="s">
        <v>1</v>
      </c>
      <c r="C8" s="52">
        <v>2500000</v>
      </c>
      <c r="D8" s="52">
        <v>2000000</v>
      </c>
      <c r="E8" s="43">
        <f>50000+30000</f>
        <v>80000</v>
      </c>
      <c r="F8" s="32">
        <v>0</v>
      </c>
      <c r="G8" s="59">
        <v>30000</v>
      </c>
      <c r="H8" s="32">
        <v>50000</v>
      </c>
      <c r="I8" s="32">
        <v>100000</v>
      </c>
      <c r="J8" s="59">
        <v>50000</v>
      </c>
      <c r="K8" s="32">
        <v>0</v>
      </c>
      <c r="L8" s="59">
        <v>0</v>
      </c>
      <c r="M8" s="32">
        <v>350000</v>
      </c>
      <c r="N8" s="32">
        <v>100000</v>
      </c>
      <c r="O8" s="32">
        <v>0</v>
      </c>
      <c r="P8" s="32">
        <v>80000</v>
      </c>
      <c r="Q8" s="32">
        <v>230000</v>
      </c>
      <c r="R8" s="32">
        <v>0</v>
      </c>
      <c r="S8" s="32">
        <v>100000</v>
      </c>
      <c r="T8" s="33">
        <v>40000</v>
      </c>
    </row>
    <row r="9" spans="1:20" ht="57">
      <c r="A9" s="5">
        <v>4</v>
      </c>
      <c r="B9" s="6" t="s">
        <v>2</v>
      </c>
      <c r="C9" s="53">
        <v>1750000</v>
      </c>
      <c r="D9" s="53">
        <v>1750000</v>
      </c>
      <c r="E9" s="44">
        <f>140000+10000</f>
        <v>150000</v>
      </c>
      <c r="F9" s="34">
        <v>55000</v>
      </c>
      <c r="G9" s="60">
        <v>50000</v>
      </c>
      <c r="H9" s="34">
        <v>100000</v>
      </c>
      <c r="I9" s="34">
        <v>50000</v>
      </c>
      <c r="J9" s="60">
        <v>150000</v>
      </c>
      <c r="K9" s="34">
        <v>200000</v>
      </c>
      <c r="L9" s="60">
        <v>0</v>
      </c>
      <c r="M9" s="34">
        <v>300000</v>
      </c>
      <c r="N9" s="34">
        <v>250000</v>
      </c>
      <c r="O9" s="34">
        <v>50000</v>
      </c>
      <c r="P9" s="34">
        <v>80000</v>
      </c>
      <c r="Q9" s="34">
        <v>60000</v>
      </c>
      <c r="R9" s="34">
        <v>100000</v>
      </c>
      <c r="S9" s="34">
        <v>100000</v>
      </c>
      <c r="T9" s="35">
        <v>100000</v>
      </c>
    </row>
    <row r="10" spans="1:20" ht="42.75">
      <c r="A10" s="5">
        <v>6</v>
      </c>
      <c r="B10" s="6" t="s">
        <v>3</v>
      </c>
      <c r="C10" s="53">
        <v>2000000</v>
      </c>
      <c r="D10" s="53">
        <v>3500000</v>
      </c>
      <c r="E10" s="45">
        <f>280000-30000</f>
        <v>250000</v>
      </c>
      <c r="F10" s="34">
        <v>350000</v>
      </c>
      <c r="G10" s="60">
        <v>240000</v>
      </c>
      <c r="H10" s="34">
        <v>200000</v>
      </c>
      <c r="I10" s="34">
        <v>150000</v>
      </c>
      <c r="J10" s="60">
        <v>350000</v>
      </c>
      <c r="K10" s="34">
        <v>400000</v>
      </c>
      <c r="L10" s="60">
        <v>120000</v>
      </c>
      <c r="M10" s="34">
        <v>100000</v>
      </c>
      <c r="N10" s="34">
        <v>650000</v>
      </c>
      <c r="O10" s="34">
        <v>250000</v>
      </c>
      <c r="P10" s="34">
        <v>200000</v>
      </c>
      <c r="Q10" s="34">
        <v>360000</v>
      </c>
      <c r="R10" s="34">
        <v>200000</v>
      </c>
      <c r="S10" s="34">
        <v>500000</v>
      </c>
      <c r="T10" s="35">
        <v>120000</v>
      </c>
    </row>
    <row r="11" spans="1:20" ht="29.25" thickBot="1">
      <c r="A11" s="17">
        <v>9</v>
      </c>
      <c r="B11" s="18" t="s">
        <v>4</v>
      </c>
      <c r="C11" s="54">
        <v>750000</v>
      </c>
      <c r="D11" s="54">
        <v>1000000</v>
      </c>
      <c r="E11" s="46">
        <v>100000</v>
      </c>
      <c r="F11" s="36">
        <v>70000</v>
      </c>
      <c r="G11" s="61">
        <v>200000</v>
      </c>
      <c r="H11" s="36">
        <v>100000</v>
      </c>
      <c r="I11" s="36">
        <v>170000</v>
      </c>
      <c r="J11" s="61">
        <v>100000</v>
      </c>
      <c r="K11" s="36">
        <v>0</v>
      </c>
      <c r="L11" s="61">
        <v>60000</v>
      </c>
      <c r="M11" s="36">
        <v>500000</v>
      </c>
      <c r="N11" s="36">
        <v>0</v>
      </c>
      <c r="O11" s="36">
        <v>195000</v>
      </c>
      <c r="P11" s="36">
        <v>100000</v>
      </c>
      <c r="Q11" s="36">
        <v>120000</v>
      </c>
      <c r="R11" s="36">
        <v>100000</v>
      </c>
      <c r="S11" s="36">
        <v>150000</v>
      </c>
      <c r="T11" s="37">
        <v>80000</v>
      </c>
    </row>
    <row r="12" spans="1:20" ht="43.5" thickBot="1">
      <c r="A12" s="9" t="s">
        <v>11</v>
      </c>
      <c r="B12" s="10"/>
      <c r="C12" s="57">
        <f>SUM(C8:C11)</f>
        <v>7000000</v>
      </c>
      <c r="D12" s="30">
        <f>SUM(D8:D11)</f>
        <v>8250000</v>
      </c>
      <c r="E12" s="30">
        <f>SUM(E8:E11)</f>
        <v>580000</v>
      </c>
      <c r="F12" s="19">
        <f t="shared" ref="F12:T12" si="0">SUM(F8:F11)</f>
        <v>475000</v>
      </c>
      <c r="G12" s="64">
        <f t="shared" si="0"/>
        <v>520000</v>
      </c>
      <c r="H12" s="19">
        <f t="shared" si="0"/>
        <v>450000</v>
      </c>
      <c r="I12" s="19">
        <f t="shared" si="0"/>
        <v>470000</v>
      </c>
      <c r="J12" s="64">
        <f t="shared" si="0"/>
        <v>650000</v>
      </c>
      <c r="K12" s="19">
        <f t="shared" si="0"/>
        <v>600000</v>
      </c>
      <c r="L12" s="65">
        <f t="shared" si="0"/>
        <v>180000</v>
      </c>
      <c r="M12" s="19">
        <f t="shared" si="0"/>
        <v>1250000</v>
      </c>
      <c r="N12" s="19">
        <f t="shared" si="0"/>
        <v>1000000</v>
      </c>
      <c r="O12" s="19">
        <f t="shared" si="0"/>
        <v>495000</v>
      </c>
      <c r="P12" s="19">
        <v>460000</v>
      </c>
      <c r="Q12" s="19">
        <f t="shared" si="0"/>
        <v>770000</v>
      </c>
      <c r="R12" s="19">
        <f t="shared" si="0"/>
        <v>400000</v>
      </c>
      <c r="S12" s="19">
        <f t="shared" si="0"/>
        <v>850000</v>
      </c>
      <c r="T12" s="20">
        <f t="shared" si="0"/>
        <v>340000</v>
      </c>
    </row>
    <row r="13" spans="1:20" ht="28.5">
      <c r="A13" s="11">
        <v>10</v>
      </c>
      <c r="B13" s="12" t="s">
        <v>5</v>
      </c>
      <c r="C13" s="55">
        <v>0</v>
      </c>
      <c r="D13" s="55">
        <v>0</v>
      </c>
      <c r="E13" s="47">
        <v>30000</v>
      </c>
      <c r="F13" s="38">
        <v>25000</v>
      </c>
      <c r="G13" s="62">
        <v>0</v>
      </c>
      <c r="H13" s="38">
        <v>0</v>
      </c>
      <c r="I13" s="38">
        <v>0</v>
      </c>
      <c r="J13" s="62">
        <v>200000</v>
      </c>
      <c r="K13" s="38">
        <v>0</v>
      </c>
      <c r="L13" s="62"/>
      <c r="M13" s="38">
        <v>100000</v>
      </c>
      <c r="N13" s="38">
        <v>0</v>
      </c>
      <c r="O13" s="38">
        <v>0</v>
      </c>
      <c r="P13" s="38">
        <v>0</v>
      </c>
      <c r="Q13" s="38">
        <v>20000</v>
      </c>
      <c r="R13" s="38">
        <v>0</v>
      </c>
      <c r="S13" s="38">
        <v>100000</v>
      </c>
      <c r="T13" s="39">
        <v>0</v>
      </c>
    </row>
    <row r="14" spans="1:20" ht="57">
      <c r="A14" s="5">
        <v>11</v>
      </c>
      <c r="B14" s="6" t="s">
        <v>6</v>
      </c>
      <c r="C14" s="53">
        <v>2000000</v>
      </c>
      <c r="D14" s="53">
        <v>1500000</v>
      </c>
      <c r="E14" s="44">
        <f>80000+20000</f>
        <v>100000</v>
      </c>
      <c r="F14" s="34">
        <v>0</v>
      </c>
      <c r="G14" s="60">
        <v>150000</v>
      </c>
      <c r="H14" s="34">
        <v>50000</v>
      </c>
      <c r="I14" s="34">
        <v>0</v>
      </c>
      <c r="J14" s="60">
        <v>150000</v>
      </c>
      <c r="K14" s="34">
        <v>200000</v>
      </c>
      <c r="L14" s="60">
        <v>60000</v>
      </c>
      <c r="M14" s="34">
        <v>100000</v>
      </c>
      <c r="N14" s="34">
        <v>0</v>
      </c>
      <c r="O14" s="34">
        <v>100000</v>
      </c>
      <c r="P14" s="34">
        <v>130000</v>
      </c>
      <c r="Q14" s="34">
        <v>100000</v>
      </c>
      <c r="R14" s="34">
        <v>0</v>
      </c>
      <c r="S14" s="34">
        <v>200000</v>
      </c>
      <c r="T14" s="35">
        <v>80000</v>
      </c>
    </row>
    <row r="15" spans="1:20" ht="28.5">
      <c r="A15" s="5">
        <v>12</v>
      </c>
      <c r="B15" s="6" t="s">
        <v>7</v>
      </c>
      <c r="C15" s="53">
        <v>1250000</v>
      </c>
      <c r="D15" s="53">
        <v>1000000</v>
      </c>
      <c r="E15" s="44">
        <v>0</v>
      </c>
      <c r="F15" s="34">
        <v>0</v>
      </c>
      <c r="G15" s="60">
        <v>0</v>
      </c>
      <c r="H15" s="34">
        <v>0</v>
      </c>
      <c r="I15" s="34">
        <v>0</v>
      </c>
      <c r="J15" s="60">
        <v>250000</v>
      </c>
      <c r="K15" s="34">
        <v>0</v>
      </c>
      <c r="L15" s="60">
        <v>0</v>
      </c>
      <c r="M15" s="34">
        <v>40000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5">
        <v>0</v>
      </c>
    </row>
    <row r="16" spans="1:20" ht="28.5" customHeight="1" thickBot="1">
      <c r="A16" s="7">
        <v>13</v>
      </c>
      <c r="B16" s="8" t="s">
        <v>8</v>
      </c>
      <c r="C16" s="56">
        <v>1750000</v>
      </c>
      <c r="D16" s="56">
        <v>1250000</v>
      </c>
      <c r="E16" s="48">
        <f>40000</f>
        <v>40000</v>
      </c>
      <c r="F16" s="40">
        <v>0</v>
      </c>
      <c r="G16" s="63">
        <v>130000</v>
      </c>
      <c r="H16" s="40">
        <v>0</v>
      </c>
      <c r="I16" s="40">
        <v>0</v>
      </c>
      <c r="J16" s="63">
        <v>0</v>
      </c>
      <c r="K16" s="40">
        <v>300000</v>
      </c>
      <c r="L16" s="63">
        <v>110000</v>
      </c>
      <c r="M16" s="40">
        <v>100000</v>
      </c>
      <c r="N16" s="40">
        <v>0</v>
      </c>
      <c r="O16" s="40">
        <v>0</v>
      </c>
      <c r="P16" s="40">
        <v>100000</v>
      </c>
      <c r="Q16" s="40">
        <v>20000</v>
      </c>
      <c r="R16" s="40">
        <v>170000</v>
      </c>
      <c r="S16" s="40">
        <v>100000</v>
      </c>
      <c r="T16" s="41">
        <v>80000</v>
      </c>
    </row>
    <row r="17" spans="1:21" ht="44.25" customHeight="1" thickBot="1">
      <c r="A17" s="9" t="s">
        <v>9</v>
      </c>
      <c r="B17" s="10"/>
      <c r="C17" s="57">
        <f>SUM(C13:C16)</f>
        <v>5000000</v>
      </c>
      <c r="D17" s="30">
        <f>SUM(D13:D16)</f>
        <v>3750000</v>
      </c>
      <c r="E17" s="30">
        <f>SUM(E13:E16)</f>
        <v>170000</v>
      </c>
      <c r="F17" s="19">
        <f t="shared" ref="F17:T17" si="1">SUM(F13:F16)</f>
        <v>25000</v>
      </c>
      <c r="G17" s="64">
        <f t="shared" si="1"/>
        <v>280000</v>
      </c>
      <c r="H17" s="19">
        <f t="shared" si="1"/>
        <v>50000</v>
      </c>
      <c r="I17" s="19">
        <f t="shared" si="1"/>
        <v>0</v>
      </c>
      <c r="J17" s="64">
        <f t="shared" si="1"/>
        <v>600000</v>
      </c>
      <c r="K17" s="19">
        <f t="shared" si="1"/>
        <v>500000</v>
      </c>
      <c r="L17" s="65">
        <f t="shared" si="1"/>
        <v>170000</v>
      </c>
      <c r="M17" s="19">
        <f t="shared" si="1"/>
        <v>340000</v>
      </c>
      <c r="N17" s="19">
        <f t="shared" si="1"/>
        <v>0</v>
      </c>
      <c r="O17" s="19">
        <f t="shared" si="1"/>
        <v>100000</v>
      </c>
      <c r="P17" s="19">
        <v>230000</v>
      </c>
      <c r="Q17" s="19">
        <f t="shared" si="1"/>
        <v>140000</v>
      </c>
      <c r="R17" s="19">
        <f t="shared" si="1"/>
        <v>170000</v>
      </c>
      <c r="S17" s="19">
        <f t="shared" si="1"/>
        <v>400000</v>
      </c>
      <c r="T17" s="20">
        <f t="shared" si="1"/>
        <v>160000</v>
      </c>
    </row>
    <row r="18" spans="1:21" s="25" customFormat="1" ht="45.75" thickBot="1">
      <c r="A18" s="21" t="s">
        <v>10</v>
      </c>
      <c r="B18" s="22"/>
      <c r="C18" s="23">
        <f>C12+C17</f>
        <v>12000000</v>
      </c>
      <c r="D18" s="31">
        <f>D12+D17</f>
        <v>12000000</v>
      </c>
      <c r="E18" s="31">
        <f>E12+E17</f>
        <v>750000</v>
      </c>
      <c r="F18" s="23">
        <f t="shared" ref="F18:T18" si="2">F12+F17</f>
        <v>500000</v>
      </c>
      <c r="G18" s="23">
        <f t="shared" si="2"/>
        <v>800000</v>
      </c>
      <c r="H18" s="23">
        <f t="shared" si="2"/>
        <v>500000</v>
      </c>
      <c r="I18" s="23">
        <f t="shared" si="2"/>
        <v>470000</v>
      </c>
      <c r="J18" s="23">
        <f t="shared" si="2"/>
        <v>1250000</v>
      </c>
      <c r="K18" s="23">
        <f t="shared" si="2"/>
        <v>1100000</v>
      </c>
      <c r="L18" s="23">
        <f t="shared" si="2"/>
        <v>350000</v>
      </c>
      <c r="M18" s="23">
        <f t="shared" si="2"/>
        <v>1590000</v>
      </c>
      <c r="N18" s="23">
        <f t="shared" si="2"/>
        <v>1000000</v>
      </c>
      <c r="O18" s="23">
        <f t="shared" si="2"/>
        <v>595000</v>
      </c>
      <c r="P18" s="23">
        <v>690000</v>
      </c>
      <c r="Q18" s="23">
        <f t="shared" si="2"/>
        <v>910000</v>
      </c>
      <c r="R18" s="23">
        <f t="shared" si="2"/>
        <v>570000</v>
      </c>
      <c r="S18" s="23">
        <f t="shared" si="2"/>
        <v>1250000</v>
      </c>
      <c r="T18" s="24">
        <f t="shared" si="2"/>
        <v>500000</v>
      </c>
      <c r="U18" s="66">
        <f>SUM(C18:T18)</f>
        <v>36825000</v>
      </c>
    </row>
    <row r="19" spans="1:21" ht="39" customHeight="1"/>
    <row r="25" spans="1:21">
      <c r="E25" s="26"/>
    </row>
    <row r="29" spans="1:21">
      <c r="K29" s="67"/>
    </row>
  </sheetData>
  <mergeCells count="3">
    <mergeCell ref="A1:T1"/>
    <mergeCell ref="A5:J5"/>
    <mergeCell ref="D6:T6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alokacja 2022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Krajewska Wioleta</dc:creator>
  <cp:lastModifiedBy>ikamin</cp:lastModifiedBy>
  <cp:lastPrinted>2021-11-30T10:48:36Z</cp:lastPrinted>
  <dcterms:created xsi:type="dcterms:W3CDTF">2018-11-14T13:49:33Z</dcterms:created>
  <dcterms:modified xsi:type="dcterms:W3CDTF">2022-01-11T13:11:02Z</dcterms:modified>
</cp:coreProperties>
</file>